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c71d414f3f9f72/Documents/AMJ Personal/Blackhall St Columbas/Treasurer/SAM/"/>
    </mc:Choice>
  </mc:AlternateContent>
  <xr:revisionPtr revIDLastSave="60" documentId="8_{C7A7AC7B-7307-4573-B3F3-5A556CD4174D}" xr6:coauthVersionLast="47" xr6:coauthVersionMax="47" xr10:uidLastSave="{2FF7839F-47FD-4201-A226-36D97AA047A8}"/>
  <bookViews>
    <workbookView xWindow="-98" yWindow="-98" windowWidth="20715" windowHeight="13155" xr2:uid="{04D7A960-E5CC-4B01-8285-D39055990A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F59" i="1"/>
  <c r="I56" i="1"/>
  <c r="F56" i="1"/>
  <c r="I41" i="1"/>
  <c r="F41" i="1"/>
  <c r="I33" i="1"/>
  <c r="F33" i="1"/>
  <c r="I27" i="1"/>
  <c r="F27" i="1"/>
  <c r="I20" i="1"/>
  <c r="F20" i="1"/>
  <c r="I9" i="1"/>
  <c r="F9" i="1"/>
  <c r="I22" i="1" l="1"/>
  <c r="F22" i="1"/>
  <c r="I57" i="1"/>
  <c r="F57" i="1"/>
  <c r="I58" i="1" l="1"/>
  <c r="I60" i="1" s="1"/>
  <c r="F58" i="1"/>
  <c r="F60" i="1" s="1"/>
</calcChain>
</file>

<file path=xl/sharedStrings.xml><?xml version="1.0" encoding="utf-8"?>
<sst xmlns="http://schemas.openxmlformats.org/spreadsheetml/2006/main" count="52" uniqueCount="52">
  <si>
    <t>Budget</t>
  </si>
  <si>
    <t>Actual</t>
  </si>
  <si>
    <t>Offerings</t>
  </si>
  <si>
    <t>Freewill offerings</t>
  </si>
  <si>
    <t>Tax recovered on Gift Aid donations</t>
  </si>
  <si>
    <t>Ordinary offerings</t>
  </si>
  <si>
    <t>Other offerings</t>
  </si>
  <si>
    <t>Other Ordinary General Income</t>
  </si>
  <si>
    <t>Blackhall Bulletin / L &amp; W Subs</t>
  </si>
  <si>
    <t>Coffee Money</t>
  </si>
  <si>
    <t>Congregational organisations contributions</t>
  </si>
  <si>
    <t>Deposit Interest &amp; Dividends</t>
  </si>
  <si>
    <t>Fund raising income less expenses</t>
  </si>
  <si>
    <t>Grants</t>
  </si>
  <si>
    <t>Use of premises by external bodies</t>
  </si>
  <si>
    <t>Weddings &amp; Funerals</t>
  </si>
  <si>
    <t>Miscellaneous</t>
  </si>
  <si>
    <t>Total Ordinary General Income</t>
  </si>
  <si>
    <t>Expenditure</t>
  </si>
  <si>
    <t>Giving to Grow</t>
  </si>
  <si>
    <t>Presbytery Dues</t>
  </si>
  <si>
    <t>Local staffing costs</t>
  </si>
  <si>
    <t>Ministers travel &amp; general expenses</t>
  </si>
  <si>
    <t>Pulpit supply costs</t>
  </si>
  <si>
    <t>Staff salaries &amp; NICs</t>
  </si>
  <si>
    <t>Pension Contributions</t>
  </si>
  <si>
    <t>Buildings related costs</t>
  </si>
  <si>
    <t>Fabric costs - Church</t>
  </si>
  <si>
    <t>Fabric costs - Halls</t>
  </si>
  <si>
    <t>Fabric costs - Manse</t>
  </si>
  <si>
    <t>Heating &amp; Lighting</t>
  </si>
  <si>
    <t>Insurance</t>
  </si>
  <si>
    <t>Manse Council Tax</t>
  </si>
  <si>
    <t>Other local costs</t>
  </si>
  <si>
    <t>Accountant</t>
  </si>
  <si>
    <t>Charitable donations</t>
  </si>
  <si>
    <t>Cleaning &amp; ground upkeep</t>
  </si>
  <si>
    <t>Computer &amp; internet</t>
  </si>
  <si>
    <t>Congregational organisations &amp; activities</t>
  </si>
  <si>
    <t>Music, choir, organ, piano &amp; licences</t>
  </si>
  <si>
    <t>New equipment</t>
  </si>
  <si>
    <t>Non fabric maintenance</t>
  </si>
  <si>
    <t>Other general expenditure</t>
  </si>
  <si>
    <t>Publication expenses - Life &amp; Work, Blackhall Bulletin, Kirk News</t>
  </si>
  <si>
    <t>Photocopying, Printing, Post, Stationery, Telephone, FWO Envelopes</t>
  </si>
  <si>
    <t>Water Services &amp; Waste Uplift</t>
  </si>
  <si>
    <t>Total expenditure</t>
  </si>
  <si>
    <t xml:space="preserve">Surplus / (Deficit) </t>
  </si>
  <si>
    <t>Legacies</t>
  </si>
  <si>
    <t>Adjusted Surplus / Deficit</t>
  </si>
  <si>
    <t>Deposit Interest credited to reserves</t>
  </si>
  <si>
    <t>Edinburgh Blackhall St Columba's Parish Church -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</si>
</sst>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4" fontId="4" fillId="0" borderId="2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right"/>
    </xf>
    <xf numFmtId="4" fontId="5" fillId="0" borderId="3" xfId="0" applyNumberFormat="1" applyFont="1" applyBorder="1"/>
    <xf numFmtId="4" fontId="4" fillId="0" borderId="0" xfId="0" applyNumberFormat="1" applyFont="1"/>
    <xf numFmtId="0" fontId="4" fillId="0" borderId="0" xfId="0" applyFont="1"/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4" fontId="5" fillId="0" borderId="3" xfId="0" applyNumberFormat="1" applyFont="1" applyBorder="1" applyAlignment="1">
      <alignment wrapText="1"/>
    </xf>
    <xf numFmtId="0" fontId="6" fillId="0" borderId="0" xfId="0" applyFont="1"/>
    <xf numFmtId="4" fontId="6" fillId="0" borderId="0" xfId="0" applyNumberFormat="1" applyFont="1"/>
    <xf numFmtId="4" fontId="4" fillId="0" borderId="3" xfId="0" applyNumberFormat="1" applyFont="1" applyBorder="1"/>
    <xf numFmtId="4" fontId="4" fillId="0" borderId="4" xfId="0" applyNumberFormat="1" applyFont="1" applyBorder="1"/>
    <xf numFmtId="4" fontId="5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6D06-1AE2-4F32-BFCD-7645098E404F}">
  <dimension ref="A1:I60"/>
  <sheetViews>
    <sheetView tabSelected="1" workbookViewId="0">
      <selection activeCell="A2" sqref="A2"/>
    </sheetView>
  </sheetViews>
  <sheetFormatPr defaultRowHeight="14.25" x14ac:dyDescent="0.45"/>
  <cols>
    <col min="6" max="6" width="10.3984375" bestFit="1" customWidth="1"/>
    <col min="9" max="9" width="9.796875" bestFit="1" customWidth="1"/>
  </cols>
  <sheetData>
    <row r="1" spans="1:9" ht="15.4" x14ac:dyDescent="0.45">
      <c r="A1" s="21" t="s">
        <v>51</v>
      </c>
      <c r="B1" s="22"/>
      <c r="C1" s="22"/>
      <c r="D1" s="22"/>
      <c r="E1" s="22"/>
      <c r="F1" s="22"/>
      <c r="G1" s="22"/>
      <c r="H1" s="22"/>
      <c r="I1" s="22"/>
    </row>
    <row r="2" spans="1:9" ht="14.65" thickBot="1" x14ac:dyDescent="0.5">
      <c r="A2" s="1"/>
      <c r="E2" s="2"/>
      <c r="F2" s="2"/>
      <c r="H2" s="2"/>
      <c r="I2" s="2"/>
    </row>
    <row r="3" spans="1:9" ht="14.65" thickBot="1" x14ac:dyDescent="0.5">
      <c r="A3" s="3"/>
      <c r="B3" s="4"/>
      <c r="C3" s="4"/>
      <c r="D3" s="4"/>
      <c r="E3" s="5" t="s">
        <v>0</v>
      </c>
      <c r="F3" s="4">
        <v>2026</v>
      </c>
      <c r="G3" s="4"/>
      <c r="H3" s="5" t="s">
        <v>1</v>
      </c>
      <c r="I3" s="4">
        <v>2025</v>
      </c>
    </row>
    <row r="4" spans="1:9" x14ac:dyDescent="0.45">
      <c r="E4" s="2"/>
      <c r="F4" s="2"/>
      <c r="H4" s="2"/>
      <c r="I4" s="2"/>
    </row>
    <row r="5" spans="1:9" x14ac:dyDescent="0.45">
      <c r="A5" s="1" t="s">
        <v>2</v>
      </c>
      <c r="E5" s="2"/>
      <c r="F5" s="2"/>
      <c r="H5" s="2"/>
      <c r="I5" s="2"/>
    </row>
    <row r="6" spans="1:9" x14ac:dyDescent="0.45">
      <c r="A6" s="6" t="s">
        <v>3</v>
      </c>
      <c r="B6" s="6"/>
      <c r="C6" s="6"/>
      <c r="D6" s="6"/>
      <c r="E6" s="7">
        <v>141000</v>
      </c>
      <c r="F6" s="7"/>
      <c r="G6" s="8"/>
      <c r="H6" s="7">
        <v>138377.87</v>
      </c>
      <c r="I6" s="7"/>
    </row>
    <row r="7" spans="1:9" x14ac:dyDescent="0.45">
      <c r="A7" s="6" t="s">
        <v>4</v>
      </c>
      <c r="B7" s="6"/>
      <c r="C7" s="6"/>
      <c r="D7" s="6"/>
      <c r="E7" s="7">
        <v>34000</v>
      </c>
      <c r="F7" s="7"/>
      <c r="G7" s="8"/>
      <c r="H7" s="7">
        <v>33152.68</v>
      </c>
      <c r="I7" s="7"/>
    </row>
    <row r="8" spans="1:9" x14ac:dyDescent="0.45">
      <c r="A8" s="6" t="s">
        <v>5</v>
      </c>
      <c r="B8" s="6"/>
      <c r="C8" s="6"/>
      <c r="D8" s="6"/>
      <c r="E8" s="7">
        <v>10000</v>
      </c>
      <c r="F8" s="7"/>
      <c r="G8" s="6"/>
      <c r="H8" s="7">
        <v>14362.43</v>
      </c>
      <c r="I8" s="7"/>
    </row>
    <row r="9" spans="1:9" x14ac:dyDescent="0.45">
      <c r="A9" s="6" t="s">
        <v>6</v>
      </c>
      <c r="B9" s="6"/>
      <c r="C9" s="6"/>
      <c r="D9" s="6"/>
      <c r="E9" s="9">
        <v>1000</v>
      </c>
      <c r="F9" s="7">
        <f>SUM(E6:E9)</f>
        <v>186000</v>
      </c>
      <c r="G9" s="6"/>
      <c r="H9" s="9">
        <v>914.45</v>
      </c>
      <c r="I9" s="7">
        <f>SUM(H6:H9)</f>
        <v>186807.43</v>
      </c>
    </row>
    <row r="10" spans="1:9" x14ac:dyDescent="0.45">
      <c r="A10" s="6"/>
      <c r="B10" s="6"/>
      <c r="C10" s="6"/>
      <c r="D10" s="6"/>
      <c r="E10" s="7"/>
      <c r="F10" s="7"/>
      <c r="G10" s="6"/>
      <c r="H10" s="7"/>
      <c r="I10" s="7"/>
    </row>
    <row r="11" spans="1:9" x14ac:dyDescent="0.45">
      <c r="A11" s="1" t="s">
        <v>7</v>
      </c>
      <c r="E11" s="2"/>
      <c r="F11" s="2"/>
      <c r="H11" s="7"/>
      <c r="I11" s="2"/>
    </row>
    <row r="12" spans="1:9" x14ac:dyDescent="0.45">
      <c r="A12" s="6" t="s">
        <v>8</v>
      </c>
      <c r="B12" s="6"/>
      <c r="C12" s="6"/>
      <c r="D12" s="6"/>
      <c r="E12" s="7">
        <v>2000</v>
      </c>
      <c r="F12" s="7"/>
      <c r="G12" s="6"/>
      <c r="H12" s="7">
        <v>1384</v>
      </c>
      <c r="I12" s="7"/>
    </row>
    <row r="13" spans="1:9" x14ac:dyDescent="0.45">
      <c r="A13" s="6" t="s">
        <v>9</v>
      </c>
      <c r="B13" s="6"/>
      <c r="C13" s="6"/>
      <c r="D13" s="6"/>
      <c r="E13" s="7">
        <v>1400</v>
      </c>
      <c r="F13" s="7"/>
      <c r="G13" s="6"/>
      <c r="H13" s="7">
        <v>1336.49</v>
      </c>
      <c r="I13" s="7"/>
    </row>
    <row r="14" spans="1:9" x14ac:dyDescent="0.45">
      <c r="A14" s="6" t="s">
        <v>10</v>
      </c>
      <c r="B14" s="6"/>
      <c r="C14" s="6"/>
      <c r="D14" s="6"/>
      <c r="E14" s="7">
        <v>2000</v>
      </c>
      <c r="F14" s="7"/>
      <c r="G14" s="6"/>
      <c r="H14" s="7">
        <v>1550.92</v>
      </c>
      <c r="I14" s="7"/>
    </row>
    <row r="15" spans="1:9" x14ac:dyDescent="0.45">
      <c r="A15" s="6" t="s">
        <v>11</v>
      </c>
      <c r="B15" s="6"/>
      <c r="C15" s="6"/>
      <c r="D15" s="6"/>
      <c r="E15" s="7">
        <v>12000</v>
      </c>
      <c r="F15" s="7"/>
      <c r="G15" s="6"/>
      <c r="H15" s="7">
        <v>12391.89</v>
      </c>
      <c r="I15" s="7"/>
    </row>
    <row r="16" spans="1:9" x14ac:dyDescent="0.45">
      <c r="A16" s="6" t="s">
        <v>12</v>
      </c>
      <c r="B16" s="6"/>
      <c r="C16" s="6"/>
      <c r="D16" s="6"/>
      <c r="E16" s="7">
        <v>1600</v>
      </c>
      <c r="F16" s="7"/>
      <c r="G16" s="6"/>
      <c r="H16" s="7">
        <v>1554.4</v>
      </c>
      <c r="I16" s="7"/>
    </row>
    <row r="17" spans="1:9" x14ac:dyDescent="0.45">
      <c r="A17" s="6" t="s">
        <v>13</v>
      </c>
      <c r="B17" s="6"/>
      <c r="C17" s="6"/>
      <c r="D17" s="6"/>
      <c r="E17" s="7">
        <v>0</v>
      </c>
      <c r="F17" s="7"/>
      <c r="G17" s="6"/>
      <c r="H17" s="7">
        <v>2350</v>
      </c>
      <c r="I17" s="7"/>
    </row>
    <row r="18" spans="1:9" x14ac:dyDescent="0.45">
      <c r="A18" s="6" t="s">
        <v>14</v>
      </c>
      <c r="B18" s="6"/>
      <c r="C18" s="6"/>
      <c r="D18" s="6"/>
      <c r="E18" s="7">
        <v>42000</v>
      </c>
      <c r="F18" s="7"/>
      <c r="G18" s="6"/>
      <c r="H18" s="7">
        <v>31732.05</v>
      </c>
      <c r="I18" s="7"/>
    </row>
    <row r="19" spans="1:9" x14ac:dyDescent="0.45">
      <c r="A19" s="6" t="s">
        <v>15</v>
      </c>
      <c r="B19" s="6"/>
      <c r="C19" s="6"/>
      <c r="D19" s="6"/>
      <c r="E19" s="7">
        <v>3000</v>
      </c>
      <c r="F19" s="7"/>
      <c r="G19" s="6"/>
      <c r="H19" s="7">
        <v>2873</v>
      </c>
      <c r="I19" s="7"/>
    </row>
    <row r="20" spans="1:9" x14ac:dyDescent="0.45">
      <c r="A20" s="6" t="s">
        <v>16</v>
      </c>
      <c r="B20" s="6"/>
      <c r="C20" s="6"/>
      <c r="D20" s="6"/>
      <c r="E20" s="9">
        <v>1000</v>
      </c>
      <c r="F20" s="9">
        <f>SUM(E12:E20)</f>
        <v>65000</v>
      </c>
      <c r="G20" s="6"/>
      <c r="H20" s="9">
        <v>39980.629999999997</v>
      </c>
      <c r="I20" s="9">
        <f>SUM(H12:H20)</f>
        <v>95153.38</v>
      </c>
    </row>
    <row r="21" spans="1:9" x14ac:dyDescent="0.45">
      <c r="E21" s="2"/>
      <c r="F21" s="2"/>
      <c r="H21" s="2"/>
      <c r="I21" s="2"/>
    </row>
    <row r="22" spans="1:9" x14ac:dyDescent="0.45">
      <c r="A22" s="1" t="s">
        <v>17</v>
      </c>
      <c r="E22" s="2"/>
      <c r="F22" s="10">
        <f>SUM(F8:F20)</f>
        <v>251000</v>
      </c>
      <c r="G22" s="11"/>
      <c r="H22" s="2"/>
      <c r="I22" s="10">
        <f>SUM(I8:I20)</f>
        <v>281960.81</v>
      </c>
    </row>
    <row r="23" spans="1:9" x14ac:dyDescent="0.45">
      <c r="A23" s="11"/>
      <c r="E23" s="2"/>
      <c r="F23" s="10"/>
      <c r="G23" s="11"/>
      <c r="H23" s="2"/>
      <c r="I23" s="10"/>
    </row>
    <row r="24" spans="1:9" x14ac:dyDescent="0.45">
      <c r="A24" s="1" t="s">
        <v>18</v>
      </c>
      <c r="C24" s="11"/>
      <c r="E24" s="2"/>
      <c r="F24" s="2"/>
      <c r="H24" s="2"/>
      <c r="I24" s="7"/>
    </row>
    <row r="25" spans="1:9" x14ac:dyDescent="0.45">
      <c r="A25" s="6"/>
      <c r="B25" s="6"/>
      <c r="C25" s="6"/>
      <c r="D25" s="6"/>
      <c r="E25" s="7"/>
      <c r="F25" s="7"/>
      <c r="G25" s="6"/>
      <c r="H25" s="7"/>
      <c r="I25" s="7"/>
    </row>
    <row r="26" spans="1:9" x14ac:dyDescent="0.45">
      <c r="A26" s="6" t="s">
        <v>19</v>
      </c>
      <c r="B26" s="6"/>
      <c r="C26" s="6"/>
      <c r="D26" s="6"/>
      <c r="E26" s="20">
        <v>116692</v>
      </c>
      <c r="F26" s="7"/>
      <c r="G26" s="6"/>
      <c r="H26" s="7">
        <v>109305</v>
      </c>
      <c r="I26" s="7"/>
    </row>
    <row r="27" spans="1:9" x14ac:dyDescent="0.45">
      <c r="A27" s="6" t="s">
        <v>20</v>
      </c>
      <c r="B27" s="6"/>
      <c r="C27" s="6"/>
      <c r="D27" s="8"/>
      <c r="E27" s="9">
        <v>2838</v>
      </c>
      <c r="F27" s="7">
        <f>SUM(E26:E27)</f>
        <v>119530</v>
      </c>
      <c r="G27" s="6"/>
      <c r="H27" s="9">
        <v>2627</v>
      </c>
      <c r="I27" s="7">
        <f>SUM(H26:H27)</f>
        <v>111932</v>
      </c>
    </row>
    <row r="28" spans="1:9" x14ac:dyDescent="0.45">
      <c r="A28" s="6"/>
      <c r="B28" s="6"/>
      <c r="C28" s="6"/>
      <c r="D28" s="6"/>
      <c r="E28" s="7"/>
      <c r="F28" s="7"/>
      <c r="G28" s="6"/>
      <c r="H28" s="7"/>
      <c r="I28" s="7"/>
    </row>
    <row r="29" spans="1:9" x14ac:dyDescent="0.45">
      <c r="A29" s="11" t="s">
        <v>21</v>
      </c>
      <c r="E29" s="2"/>
      <c r="F29" s="2"/>
      <c r="H29" s="2"/>
      <c r="I29" s="2"/>
    </row>
    <row r="30" spans="1:9" x14ac:dyDescent="0.45">
      <c r="A30" s="6" t="s">
        <v>22</v>
      </c>
      <c r="B30" s="6"/>
      <c r="C30" s="6"/>
      <c r="D30" s="6"/>
      <c r="E30" s="7">
        <v>100</v>
      </c>
      <c r="F30" s="7"/>
      <c r="G30" s="6"/>
      <c r="H30" s="7">
        <v>87.37</v>
      </c>
      <c r="I30" s="7"/>
    </row>
    <row r="31" spans="1:9" x14ac:dyDescent="0.45">
      <c r="A31" s="6" t="s">
        <v>23</v>
      </c>
      <c r="B31" s="6"/>
      <c r="C31" s="6"/>
      <c r="D31" s="6"/>
      <c r="E31" s="7">
        <v>500</v>
      </c>
      <c r="F31" s="7"/>
      <c r="G31" s="6"/>
      <c r="H31" s="7">
        <v>450.5</v>
      </c>
      <c r="I31" s="7"/>
    </row>
    <row r="32" spans="1:9" x14ac:dyDescent="0.45">
      <c r="A32" s="6" t="s">
        <v>24</v>
      </c>
      <c r="B32" s="6"/>
      <c r="C32" s="6"/>
      <c r="D32" s="6"/>
      <c r="E32" s="7">
        <v>32753</v>
      </c>
      <c r="F32" s="7"/>
      <c r="G32" s="6"/>
      <c r="H32" s="7">
        <v>31416.33</v>
      </c>
      <c r="I32" s="7"/>
    </row>
    <row r="33" spans="1:9" x14ac:dyDescent="0.45">
      <c r="A33" s="6" t="s">
        <v>25</v>
      </c>
      <c r="B33" s="6"/>
      <c r="C33" s="6"/>
      <c r="D33" s="6"/>
      <c r="E33" s="9">
        <v>907</v>
      </c>
      <c r="F33" s="7">
        <f>SUM(E30:E33)</f>
        <v>34260</v>
      </c>
      <c r="G33" s="6"/>
      <c r="H33" s="9">
        <v>876.82</v>
      </c>
      <c r="I33" s="7">
        <f>SUM(H30:H33)</f>
        <v>32831.020000000004</v>
      </c>
    </row>
    <row r="34" spans="1:9" x14ac:dyDescent="0.45">
      <c r="A34" s="6"/>
      <c r="B34" s="6"/>
      <c r="C34" s="6"/>
      <c r="D34" s="6"/>
      <c r="E34" s="2"/>
      <c r="F34" s="2"/>
      <c r="H34" s="2"/>
      <c r="I34" s="7"/>
    </row>
    <row r="35" spans="1:9" x14ac:dyDescent="0.45">
      <c r="A35" s="11" t="s">
        <v>26</v>
      </c>
      <c r="E35" s="2"/>
      <c r="F35" s="2"/>
      <c r="H35" s="2"/>
      <c r="I35" s="2"/>
    </row>
    <row r="36" spans="1:9" x14ac:dyDescent="0.45">
      <c r="A36" s="6" t="s">
        <v>27</v>
      </c>
      <c r="B36" s="6"/>
      <c r="C36" s="6"/>
      <c r="D36" s="6"/>
      <c r="E36" s="7">
        <v>7610</v>
      </c>
      <c r="F36" s="7"/>
      <c r="G36" s="6"/>
      <c r="H36" s="7">
        <v>51759.07</v>
      </c>
      <c r="I36" s="7"/>
    </row>
    <row r="37" spans="1:9" x14ac:dyDescent="0.45">
      <c r="A37" s="6" t="s">
        <v>28</v>
      </c>
      <c r="B37" s="6"/>
      <c r="C37" s="6"/>
      <c r="D37" s="6"/>
      <c r="E37" s="7">
        <v>9750</v>
      </c>
      <c r="F37" s="7"/>
      <c r="G37" s="6"/>
      <c r="H37" s="7">
        <v>13395.16</v>
      </c>
      <c r="I37" s="7"/>
    </row>
    <row r="38" spans="1:9" x14ac:dyDescent="0.45">
      <c r="A38" s="6" t="s">
        <v>29</v>
      </c>
      <c r="B38" s="6"/>
      <c r="C38" s="6"/>
      <c r="D38" s="6"/>
      <c r="E38" s="7">
        <v>4750</v>
      </c>
      <c r="F38" s="7"/>
      <c r="G38" s="6"/>
      <c r="H38" s="7">
        <v>1215.67</v>
      </c>
      <c r="I38" s="7"/>
    </row>
    <row r="39" spans="1:9" x14ac:dyDescent="0.45">
      <c r="A39" s="6" t="s">
        <v>30</v>
      </c>
      <c r="B39" s="6"/>
      <c r="C39" s="6"/>
      <c r="D39" s="6"/>
      <c r="E39" s="7">
        <v>20000</v>
      </c>
      <c r="F39" s="7"/>
      <c r="G39" s="6"/>
      <c r="H39" s="7">
        <v>11602.59</v>
      </c>
      <c r="I39" s="7"/>
    </row>
    <row r="40" spans="1:9" x14ac:dyDescent="0.45">
      <c r="A40" s="6" t="s">
        <v>31</v>
      </c>
      <c r="B40" s="6"/>
      <c r="C40" s="6"/>
      <c r="D40" s="6"/>
      <c r="E40" s="7">
        <v>11000</v>
      </c>
      <c r="F40" s="7"/>
      <c r="G40" s="6"/>
      <c r="H40" s="7">
        <v>10995.05</v>
      </c>
      <c r="I40" s="7"/>
    </row>
    <row r="41" spans="1:9" x14ac:dyDescent="0.45">
      <c r="A41" s="6" t="s">
        <v>32</v>
      </c>
      <c r="B41" s="6"/>
      <c r="C41" s="6"/>
      <c r="D41" s="6"/>
      <c r="E41" s="9">
        <v>4250</v>
      </c>
      <c r="F41" s="7">
        <f>SUM(E36:E41)</f>
        <v>57360</v>
      </c>
      <c r="G41" s="6"/>
      <c r="H41" s="9">
        <v>4031.52</v>
      </c>
      <c r="I41" s="7">
        <f>SUM(H36:H41)</f>
        <v>92999.06</v>
      </c>
    </row>
    <row r="42" spans="1:9" x14ac:dyDescent="0.45">
      <c r="A42" s="6"/>
      <c r="B42" s="6"/>
      <c r="C42" s="6"/>
      <c r="D42" s="6"/>
      <c r="E42" s="2"/>
      <c r="F42" s="2"/>
      <c r="H42" s="2"/>
      <c r="I42" s="7"/>
    </row>
    <row r="43" spans="1:9" x14ac:dyDescent="0.45">
      <c r="A43" s="11" t="s">
        <v>33</v>
      </c>
      <c r="E43" s="2"/>
      <c r="F43" s="2"/>
      <c r="H43" s="2"/>
      <c r="I43" s="2"/>
    </row>
    <row r="44" spans="1:9" x14ac:dyDescent="0.45">
      <c r="A44" s="6" t="s">
        <v>34</v>
      </c>
      <c r="E44" s="12">
        <v>3000</v>
      </c>
      <c r="F44" s="7"/>
      <c r="G44" s="6"/>
      <c r="H44" s="7">
        <v>2880</v>
      </c>
      <c r="I44" s="7"/>
    </row>
    <row r="45" spans="1:9" x14ac:dyDescent="0.45">
      <c r="A45" s="6" t="s">
        <v>35</v>
      </c>
      <c r="E45" s="12">
        <v>250</v>
      </c>
      <c r="F45" s="7"/>
      <c r="G45" s="6"/>
      <c r="H45" s="7">
        <v>250</v>
      </c>
      <c r="I45" s="7"/>
    </row>
    <row r="46" spans="1:9" x14ac:dyDescent="0.45">
      <c r="A46" s="6" t="s">
        <v>36</v>
      </c>
      <c r="B46" s="6"/>
      <c r="C46" s="6"/>
      <c r="D46" s="6"/>
      <c r="E46" s="7">
        <v>4500</v>
      </c>
      <c r="F46" s="7"/>
      <c r="G46" s="6"/>
      <c r="H46" s="7">
        <v>4193.01</v>
      </c>
      <c r="I46" s="7"/>
    </row>
    <row r="47" spans="1:9" x14ac:dyDescent="0.45">
      <c r="A47" s="13" t="s">
        <v>37</v>
      </c>
      <c r="B47" s="14"/>
      <c r="C47" s="14"/>
      <c r="D47" s="14"/>
      <c r="E47" s="7">
        <v>500</v>
      </c>
      <c r="F47" s="7"/>
      <c r="G47" s="6"/>
      <c r="H47" s="7">
        <v>395</v>
      </c>
      <c r="I47" s="7"/>
    </row>
    <row r="48" spans="1:9" x14ac:dyDescent="0.45">
      <c r="A48" s="6" t="s">
        <v>38</v>
      </c>
      <c r="B48" s="6"/>
      <c r="C48" s="6"/>
      <c r="D48" s="6"/>
      <c r="E48" s="7">
        <v>6000</v>
      </c>
      <c r="F48" s="7"/>
      <c r="G48" s="6"/>
      <c r="H48" s="7">
        <v>6000.32</v>
      </c>
      <c r="I48" s="7"/>
    </row>
    <row r="49" spans="1:9" x14ac:dyDescent="0.45">
      <c r="A49" s="6" t="s">
        <v>50</v>
      </c>
      <c r="B49" s="6"/>
      <c r="C49" s="6"/>
      <c r="D49" s="6"/>
      <c r="E49" s="7">
        <v>4300</v>
      </c>
      <c r="F49" s="7"/>
      <c r="G49" s="6"/>
      <c r="H49" s="7">
        <v>4692.2</v>
      </c>
      <c r="I49" s="7"/>
    </row>
    <row r="50" spans="1:9" x14ac:dyDescent="0.45">
      <c r="A50" s="6" t="s">
        <v>39</v>
      </c>
      <c r="B50" s="6"/>
      <c r="C50" s="6"/>
      <c r="D50" s="6"/>
      <c r="E50" s="7">
        <v>1200</v>
      </c>
      <c r="F50" s="7"/>
      <c r="G50" s="6"/>
      <c r="H50" s="7">
        <v>1085.6099999999999</v>
      </c>
      <c r="I50" s="7"/>
    </row>
    <row r="51" spans="1:9" x14ac:dyDescent="0.45">
      <c r="A51" s="6" t="s">
        <v>40</v>
      </c>
      <c r="B51" s="6"/>
      <c r="C51" s="6"/>
      <c r="D51" s="6"/>
      <c r="E51" s="7">
        <v>0</v>
      </c>
      <c r="F51" s="7"/>
      <c r="G51" s="6"/>
      <c r="H51" s="7">
        <v>8328.6</v>
      </c>
      <c r="I51" s="7"/>
    </row>
    <row r="52" spans="1:9" x14ac:dyDescent="0.45">
      <c r="A52" s="6" t="s">
        <v>41</v>
      </c>
      <c r="B52" s="6"/>
      <c r="C52" s="6"/>
      <c r="D52" s="6"/>
      <c r="E52" s="7">
        <v>1000</v>
      </c>
      <c r="F52" s="7"/>
      <c r="G52" s="6"/>
      <c r="H52" s="7">
        <v>561</v>
      </c>
      <c r="I52" s="7"/>
    </row>
    <row r="53" spans="1:9" x14ac:dyDescent="0.45">
      <c r="A53" s="6" t="s">
        <v>42</v>
      </c>
      <c r="B53" s="6"/>
      <c r="C53" s="6"/>
      <c r="D53" s="6"/>
      <c r="E53" s="7">
        <v>2000</v>
      </c>
      <c r="F53" s="7"/>
      <c r="G53" s="6"/>
      <c r="H53" s="7">
        <v>2416.46</v>
      </c>
      <c r="I53" s="7"/>
    </row>
    <row r="54" spans="1:9" ht="27.75" customHeight="1" x14ac:dyDescent="0.45">
      <c r="A54" s="23" t="s">
        <v>43</v>
      </c>
      <c r="B54" s="23"/>
      <c r="C54" s="23"/>
      <c r="D54" s="23"/>
      <c r="E54" s="7">
        <v>8000</v>
      </c>
      <c r="F54" s="6"/>
      <c r="G54" s="6"/>
      <c r="H54" s="7">
        <v>7824.89</v>
      </c>
      <c r="I54" s="7"/>
    </row>
    <row r="55" spans="1:9" ht="28.15" customHeight="1" x14ac:dyDescent="0.45">
      <c r="A55" s="23" t="s">
        <v>44</v>
      </c>
      <c r="B55" s="23"/>
      <c r="C55" s="23"/>
      <c r="D55" s="23"/>
      <c r="E55" s="12">
        <v>2000</v>
      </c>
      <c r="F55" s="7"/>
      <c r="G55" s="6"/>
      <c r="H55" s="7">
        <v>1385.3</v>
      </c>
      <c r="I55" s="7"/>
    </row>
    <row r="56" spans="1:9" x14ac:dyDescent="0.45">
      <c r="A56" s="23" t="s">
        <v>45</v>
      </c>
      <c r="B56" s="23"/>
      <c r="C56" s="23"/>
      <c r="D56" s="23"/>
      <c r="E56" s="9">
        <v>5500</v>
      </c>
      <c r="F56" s="15">
        <f>SUM(E44:E56)</f>
        <v>38250</v>
      </c>
      <c r="G56" s="14"/>
      <c r="H56" s="9">
        <v>6521.57</v>
      </c>
      <c r="I56" s="15">
        <f>SUM(H44:H56)</f>
        <v>46533.96</v>
      </c>
    </row>
    <row r="57" spans="1:9" x14ac:dyDescent="0.45">
      <c r="A57" s="1" t="s">
        <v>46</v>
      </c>
      <c r="B57" s="16"/>
      <c r="C57" s="16"/>
      <c r="D57" s="16"/>
      <c r="E57" s="17"/>
      <c r="F57" s="18">
        <f>SUM(F27:F56)</f>
        <v>249400</v>
      </c>
      <c r="G57" s="10"/>
      <c r="H57" s="10"/>
      <c r="I57" s="18">
        <f>SUM(I27:I56)</f>
        <v>284296.04000000004</v>
      </c>
    </row>
    <row r="58" spans="1:9" ht="14.65" thickBot="1" x14ac:dyDescent="0.5">
      <c r="A58" s="11" t="s">
        <v>47</v>
      </c>
      <c r="B58" s="11"/>
      <c r="C58" s="11"/>
      <c r="D58" s="11"/>
      <c r="E58" s="10"/>
      <c r="F58" s="19">
        <f>F22-F57</f>
        <v>1600</v>
      </c>
      <c r="G58" s="10"/>
      <c r="H58" s="10"/>
      <c r="I58" s="19">
        <f>I22-I57</f>
        <v>-2335.2300000000396</v>
      </c>
    </row>
    <row r="59" spans="1:9" ht="14.65" thickTop="1" x14ac:dyDescent="0.45">
      <c r="A59" s="6" t="s">
        <v>48</v>
      </c>
      <c r="B59" s="11"/>
      <c r="C59" s="11"/>
      <c r="D59" s="11"/>
      <c r="E59" s="7">
        <v>0</v>
      </c>
      <c r="F59" s="7">
        <f>E59</f>
        <v>0</v>
      </c>
      <c r="G59" s="10"/>
      <c r="H59" s="7">
        <v>15339.15</v>
      </c>
      <c r="I59" s="7">
        <f>H59</f>
        <v>15339.15</v>
      </c>
    </row>
    <row r="60" spans="1:9" x14ac:dyDescent="0.45">
      <c r="A60" s="11" t="s">
        <v>49</v>
      </c>
      <c r="B60" s="11"/>
      <c r="C60" s="11"/>
      <c r="D60" s="11"/>
      <c r="E60" s="10"/>
      <c r="F60" s="10">
        <f>F58+F59</f>
        <v>1600</v>
      </c>
      <c r="G60" s="11"/>
      <c r="H60" s="10"/>
      <c r="I60" s="10">
        <f>I58+I59</f>
        <v>13003.91999999996</v>
      </c>
    </row>
  </sheetData>
  <mergeCells count="4">
    <mergeCell ref="A1:I1"/>
    <mergeCell ref="A54:D54"/>
    <mergeCell ref="A55:D55"/>
    <mergeCell ref="A56:D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Johnston</dc:creator>
  <cp:lastModifiedBy>Adrian Johnston</cp:lastModifiedBy>
  <dcterms:created xsi:type="dcterms:W3CDTF">2025-01-08T09:21:52Z</dcterms:created>
  <dcterms:modified xsi:type="dcterms:W3CDTF">2026-02-06T16:35:38Z</dcterms:modified>
</cp:coreProperties>
</file>